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93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<sst xmlns="http://schemas.openxmlformats.org/spreadsheetml/2006/main" count="61" uniqueCount="61">
  <si>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Phillip J. Creed</t>
  </si>
  <si>
    <t>Stellar Extinction Model</t>
  </si>
  <si>
    <t>Created Aug. 30, 2007</t>
  </si>
  <si>
    <t>The following is a model that calculates stellar extinction based on the clarity of the atmosphere</t>
  </si>
  <si>
    <t>b)  http://idea.ssec.wisc.edu/</t>
  </si>
  <si>
    <t>a)  http://www.ssd.noaa.gov/PS/FIRE/GASP/gasp.html</t>
  </si>
  <si>
    <t>Relative Transparency</t>
  </si>
  <si>
    <t>Annual Average</t>
  </si>
  <si>
    <t>Summertime Avg</t>
  </si>
  <si>
    <t>New England</t>
  </si>
  <si>
    <t>Winter Avg.</t>
  </si>
  <si>
    <t>Plains States</t>
  </si>
  <si>
    <t>NOTE:  550-nm AOD can be obtained by going to either of the following two sites:</t>
  </si>
  <si>
    <t>Extinction, mag</t>
  </si>
  <si>
    <t>O-III peak</t>
  </si>
  <si>
    <t>H-Beta peak (e.g. Horsehead Neb.)</t>
  </si>
  <si>
    <t>Human Night Vision Peak</t>
  </si>
  <si>
    <t>H-Alpha peak</t>
  </si>
  <si>
    <t>nm</t>
  </si>
  <si>
    <t>Site Elev</t>
  </si>
  <si>
    <t>550-nm AOD</t>
  </si>
  <si>
    <t>OH Valley/Mid-Atlantic/Southeast*</t>
  </si>
  <si>
    <t>Zenith angle (z)</t>
  </si>
  <si>
    <t>Z, radians</t>
  </si>
  <si>
    <t>cos z</t>
  </si>
  <si>
    <t># Air Masses</t>
  </si>
  <si>
    <t>Rayleigh Ext, mag</t>
  </si>
  <si>
    <t>Ozone Ext, mag</t>
  </si>
  <si>
    <t>Aerosol Ext, mag</t>
  </si>
  <si>
    <t>Calculated Extinction:</t>
  </si>
  <si>
    <t>Wavelength, nm</t>
  </si>
  <si>
    <t>For the Curious,</t>
  </si>
  <si>
    <t xml:space="preserve">Rayleigh Extinction, magnitudes per air mass = [0.1451 x e^(elevation in feet / 26,233 ft) x (wavelength/510)^-4] </t>
  </si>
  <si>
    <t>Ozone Extinction, magnitudes per air mass = 0.016</t>
  </si>
  <si>
    <t>Aerosol Extinction, magnitudes per air mass = 2.5 x log [e^((550-nm AOD) x (wavelength/550)^-1.3)]</t>
  </si>
  <si>
    <t># Air Masses = 1 / [cos z + (0.025 x e^(-11 x cos z))]; z = zenith angle, or (90 deg - elevation)</t>
  </si>
  <si>
    <t>Hawaii (Sea Level)</t>
  </si>
  <si>
    <t>Really Hazy ~ 0.6+ AOD</t>
  </si>
  <si>
    <t>Razor Sharp ~ 0.02 AOD</t>
  </si>
  <si>
    <t>If you don't know, select one of the following 550-nm AOD.  These are *approximations*.</t>
  </si>
  <si>
    <t>and the elevation of a star or object.  It is based on the atmospheric extinction tables from</t>
  </si>
  <si>
    <t>This table is designed to weigh the ease of seeing various DSOs at differing elevations.</t>
  </si>
  <si>
    <t>The ICQ extinction table and its constitutive equations can be found at http://www.cfa.harvard.edu/icq/ICQExtinct.html</t>
  </si>
  <si>
    <t>If you're submitting comet observations, **DO NOT** deviate from official ICQ procedures!</t>
  </si>
  <si>
    <t>It is meant for general reference purposes only and not for comet observations.</t>
  </si>
  <si>
    <t>Spectral Region</t>
  </si>
  <si>
    <t>the International Comet Quarterly, with a modified aerosol extinction component.</t>
  </si>
  <si>
    <t>Limiting Mag</t>
  </si>
  <si>
    <t>1.  Site's elevation, ft</t>
  </si>
  <si>
    <t>2.  Star's elev., deg</t>
  </si>
  <si>
    <t>3.  550-nm AOD:</t>
  </si>
  <si>
    <t>Enter the following 6 parameters:</t>
  </si>
  <si>
    <t>4.  Overhead NLM, ideal night</t>
  </si>
  <si>
    <t>(enter 6.5 for a typical dark-sky site)</t>
  </si>
  <si>
    <t>5.  Magnification</t>
  </si>
  <si>
    <t>(enter "1" if using naked-eye)</t>
  </si>
  <si>
    <t>6.  Aperture, mm</t>
  </si>
  <si>
    <t>South Florida</t>
  </si>
  <si>
    <t>Desert SW/Pacific NW</t>
  </si>
  <si>
    <t>(enter "7" if using naked-eye; mm = inches x 25.4)</t>
  </si>
  <si>
    <t>Rayleigh Ext / Air Mass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</si>
</sst>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sz val="10"/>
      <name val="Arial Unicode MS"/>
      <family val="0"/>
    </font>
    <font>
      <b/>
      <sz val="10"/>
      <color indexed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19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4.7109375" style="0" customWidth="1"/>
    <col min="3" max="3" width="32.7109375" style="0" customWidth="1"/>
    <col min="4" max="5" width="12.7109375" style="0" customWidth="1"/>
    <col min="6" max="6" width="20.7109375" style="0" customWidth="1"/>
    <col min="7" max="7" width="16.7109375" style="0" customWidth="1"/>
    <col min="8" max="21" width="15.7109375" style="0" customWidth="1"/>
  </cols>
  <sheetData>
    <row r="1" spans="1:20" ht="12.75">
      <c r="A1" t="s">
        <v>1</v>
      </c>
      <c r="I1" t="s">
        <v>19</v>
      </c>
      <c r="J1" t="s">
        <v>20</v>
      </c>
      <c r="K1" t="s">
        <v>18</v>
      </c>
      <c r="L1" t="s">
        <v>22</v>
      </c>
      <c r="M1" t="s">
        <v>23</v>
      </c>
      <c r="N1" t="s">
        <v>24</v>
      </c>
      <c r="O1" s="11" t="s">
        <v>25</v>
      </c>
      <c r="P1" t="s">
        <v>26</v>
      </c>
      <c r="Q1" t="s">
        <v>27</v>
      </c>
      <c r="R1" t="s">
        <v>28</v>
      </c>
      <c r="T1" t="s">
        <v>60</v>
      </c>
    </row>
    <row r="2" spans="1:18" ht="12.75">
      <c r="A2" t="s">
        <v>0</v>
      </c>
      <c r="I2" s="4">
        <f>+$B$17</f>
        <v>1080</v>
      </c>
      <c r="J2">
        <f>+$B$21</f>
        <v>0.1</v>
      </c>
      <c r="K2">
        <v>486</v>
      </c>
      <c r="L2">
        <f>90-$B$19</f>
        <v>50</v>
      </c>
      <c r="M2" s="10">
        <f>L2*3.14159265358/180</f>
        <v>0.8726646259944445</v>
      </c>
      <c r="N2" s="10">
        <f>COS(M2)</f>
        <v>0.6427876096886231</v>
      </c>
      <c r="O2" s="10">
        <f>1/(N2+0.025*EXP(-11*N2))</f>
        <v>1.5556724177042867</v>
      </c>
      <c r="P2" s="10">
        <f>O2*0.1451*EXP(-$B$17/26233)*(K2/510)^-4</f>
        <v>0.26268876358583093</v>
      </c>
      <c r="Q2" s="10">
        <f>O2*0.016</f>
        <v>0.024890758683268586</v>
      </c>
      <c r="R2" s="10">
        <f>O2*2.5*LOG10(EXP(J2*(K2/550)^-1.3))</f>
        <v>0.19837494435896175</v>
      </c>
    </row>
    <row r="3" spans="1:18" ht="12.75">
      <c r="A3" s="1" t="s">
        <v>2</v>
      </c>
      <c r="I3" s="4">
        <f>+$B$17</f>
        <v>1080</v>
      </c>
      <c r="J3">
        <f>+$B$21</f>
        <v>0.1</v>
      </c>
      <c r="K3">
        <v>501</v>
      </c>
      <c r="L3">
        <f>90-$B$19</f>
        <v>50</v>
      </c>
      <c r="M3" s="10">
        <f>L3*3.14159265358/180</f>
        <v>0.8726646259944445</v>
      </c>
      <c r="N3" s="10">
        <f>COS(M3)</f>
        <v>0.6427876096886231</v>
      </c>
      <c r="O3" s="10">
        <f>1/(N3+0.025*EXP(-11*N3))</f>
        <v>1.5556724177042867</v>
      </c>
      <c r="P3" s="10">
        <f>O3*0.1451*EXP(-$B$17/26233)*(K3/510)^-4</f>
        <v>0.23261390388426328</v>
      </c>
      <c r="Q3" s="10">
        <f>O3*0.016</f>
        <v>0.024890758683268586</v>
      </c>
      <c r="R3" s="10">
        <f>O3*2.5*LOG10(EXP(J3*(K3/550)^-1.3))</f>
        <v>0.19068868523058044</v>
      </c>
    </row>
    <row r="4" spans="9:20" ht="12.75">
      <c r="I4" s="4">
        <f>+$B$17</f>
        <v>1080</v>
      </c>
      <c r="J4">
        <f>+$B$21</f>
        <v>0.1</v>
      </c>
      <c r="K4">
        <v>510</v>
      </c>
      <c r="L4">
        <f>90-$B$19</f>
        <v>50</v>
      </c>
      <c r="M4" s="10">
        <f>L4*3.14159265358/180</f>
        <v>0.8726646259944445</v>
      </c>
      <c r="N4" s="10">
        <f>COS(M4)</f>
        <v>0.6427876096886231</v>
      </c>
      <c r="O4" s="10">
        <f>1/(N4+0.025*EXP(-11*N4))</f>
        <v>1.5556724177042867</v>
      </c>
      <c r="P4" s="10">
        <f>O4*0.1451*EXP(-$B$17/26233)*(K4/510)^-4</f>
        <v>0.21662364992591987</v>
      </c>
      <c r="Q4" s="10">
        <f>O4*0.016</f>
        <v>0.024890758683268586</v>
      </c>
      <c r="R4" s="10">
        <f>O4*2.5*LOG10(EXP(J4*(K4/550)^-1.3))</f>
        <v>0.18632569037852148</v>
      </c>
      <c r="T4">
        <f>+P4/O4</f>
        <v>0.13924759959785907</v>
      </c>
    </row>
    <row r="5" spans="1:18" ht="12.75">
      <c r="A5" t="s">
        <v>3</v>
      </c>
      <c r="I5" s="4">
        <f>+$B$17</f>
        <v>1080</v>
      </c>
      <c r="J5">
        <f>+$B$21</f>
        <v>0.1</v>
      </c>
      <c r="K5">
        <v>656</v>
      </c>
      <c r="L5">
        <f>90-$B$19</f>
        <v>50</v>
      </c>
      <c r="M5" s="10">
        <f>L5*3.14159265358/180</f>
        <v>0.8726646259944445</v>
      </c>
      <c r="N5" s="10">
        <f>COS(M5)</f>
        <v>0.6427876096886231</v>
      </c>
      <c r="O5" s="10">
        <f>1/(N5+0.025*EXP(-11*N5))</f>
        <v>1.5556724177042867</v>
      </c>
      <c r="P5" s="10">
        <f>O5*0.1451*EXP(-$B$17/26233)*(K5/510)^-4</f>
        <v>0.07913547544597793</v>
      </c>
      <c r="Q5" s="10">
        <f>O5*0.016</f>
        <v>0.024890758683268586</v>
      </c>
      <c r="R5" s="10">
        <f>O5*2.5*LOG10(EXP(J5*(K5/550)^-1.3))</f>
        <v>0.13431947226265264</v>
      </c>
    </row>
    <row r="6" spans="1:18" ht="12.75">
      <c r="A6" t="s">
        <v>40</v>
      </c>
      <c r="B6" s="2"/>
      <c r="I6" s="4"/>
      <c r="M6" s="10"/>
      <c r="N6" s="10"/>
      <c r="O6" s="10"/>
      <c r="P6" s="10"/>
      <c r="Q6" s="10"/>
      <c r="R6" s="10"/>
    </row>
    <row r="7" spans="1:18" ht="12.75">
      <c r="A7" t="s">
        <v>46</v>
      </c>
      <c r="B7" s="2"/>
      <c r="I7" s="4"/>
      <c r="M7" s="10"/>
      <c r="N7" s="10"/>
      <c r="O7" s="10"/>
      <c r="P7" s="10"/>
      <c r="Q7" s="10"/>
      <c r="R7" s="10"/>
    </row>
    <row r="8" spans="2:18" ht="12.75">
      <c r="B8" s="2"/>
      <c r="I8" s="4" t="s">
        <v>31</v>
      </c>
      <c r="M8" s="10"/>
      <c r="N8" s="10"/>
      <c r="O8" s="10"/>
      <c r="P8" s="10"/>
      <c r="Q8" s="10"/>
      <c r="R8" s="10"/>
    </row>
    <row r="9" spans="1:2" ht="12.75">
      <c r="A9" t="s">
        <v>42</v>
      </c>
      <c r="B9" s="2"/>
    </row>
    <row r="10" spans="2:9" ht="12.75">
      <c r="B10" s="2"/>
      <c r="I10" t="s">
        <v>35</v>
      </c>
    </row>
    <row r="11" spans="1:2" ht="12.75">
      <c r="A11" t="s">
        <v>41</v>
      </c>
      <c r="B11" s="2"/>
    </row>
    <row r="12" spans="1:9" ht="12.75">
      <c r="A12" t="s">
        <v>44</v>
      </c>
      <c r="B12" s="2"/>
      <c r="I12" t="s">
        <v>32</v>
      </c>
    </row>
    <row r="13" ht="12.75">
      <c r="A13" t="s">
        <v>43</v>
      </c>
    </row>
    <row r="14" ht="12.75">
      <c r="I14" t="s">
        <v>33</v>
      </c>
    </row>
    <row r="15" spans="1:2" ht="12.75">
      <c r="A15" s="21" t="s">
        <v>51</v>
      </c>
      <c r="B15" s="2"/>
    </row>
    <row r="16" spans="2:9" ht="12.75">
      <c r="B16" s="3"/>
      <c r="I16" t="s">
        <v>34</v>
      </c>
    </row>
    <row r="17" spans="1:2" ht="12.75">
      <c r="A17" s="5" t="s">
        <v>48</v>
      </c>
      <c r="B17" s="13">
        <v>1080</v>
      </c>
    </row>
    <row r="18" spans="1:2" ht="12.75">
      <c r="A18" s="5"/>
      <c r="B18" s="7"/>
    </row>
    <row r="19" spans="1:24" ht="12.75">
      <c r="A19" s="5" t="s">
        <v>49</v>
      </c>
      <c r="B19" s="8">
        <v>40</v>
      </c>
      <c r="D19" s="3"/>
      <c r="T19" s="15"/>
      <c r="X19" s="10"/>
    </row>
    <row r="20" spans="1:24" ht="12.75">
      <c r="A20" s="5"/>
      <c r="B20" s="5"/>
      <c r="T20" s="15"/>
      <c r="V20" s="14"/>
      <c r="X20" s="10"/>
    </row>
    <row r="21" spans="1:24" ht="12.75">
      <c r="A21" s="5" t="s">
        <v>50</v>
      </c>
      <c r="B21" s="8">
        <v>0.1</v>
      </c>
      <c r="T21" s="15"/>
      <c r="V21" s="14"/>
      <c r="X21" s="10"/>
    </row>
    <row r="22" spans="1:24" ht="12.75">
      <c r="A22" s="5"/>
      <c r="B22" s="12"/>
      <c r="H22" s="4"/>
      <c r="L22" s="10"/>
      <c r="M22" s="10"/>
      <c r="N22" s="10"/>
      <c r="O22" s="10"/>
      <c r="P22" s="10"/>
      <c r="Q22" s="10"/>
      <c r="T22" s="15"/>
      <c r="V22" s="14"/>
      <c r="X22" s="10"/>
    </row>
    <row r="23" spans="1:24" ht="12.75">
      <c r="A23" s="25" t="s">
        <v>12</v>
      </c>
      <c r="B23" s="25"/>
      <c r="C23" s="25"/>
      <c r="D23" s="25"/>
      <c r="E23" s="25"/>
      <c r="F23" s="25"/>
      <c r="H23" s="4"/>
      <c r="L23" s="10"/>
      <c r="M23" s="10"/>
      <c r="N23" s="10"/>
      <c r="O23" s="10"/>
      <c r="P23" s="10"/>
      <c r="Q23" s="10"/>
      <c r="T23" s="15"/>
      <c r="V23" s="14"/>
      <c r="X23" s="10"/>
    </row>
    <row r="24" spans="1:24" ht="12.75">
      <c r="A24" s="25"/>
      <c r="B24" s="25"/>
      <c r="C24" s="25"/>
      <c r="D24" s="25"/>
      <c r="E24" s="25"/>
      <c r="F24" s="25"/>
      <c r="H24" s="4"/>
      <c r="L24" s="10"/>
      <c r="M24" s="10"/>
      <c r="N24" s="10"/>
      <c r="O24" s="10"/>
      <c r="P24" s="10"/>
      <c r="Q24" s="10"/>
      <c r="T24" s="15"/>
      <c r="V24" s="14"/>
      <c r="X24" s="10"/>
    </row>
    <row r="25" spans="1:24" ht="12.75">
      <c r="A25" s="25" t="s">
        <v>5</v>
      </c>
      <c r="B25" s="25"/>
      <c r="C25" s="25"/>
      <c r="D25" s="25"/>
      <c r="E25" s="25"/>
      <c r="F25" s="25"/>
      <c r="H25" s="4"/>
      <c r="L25" s="10"/>
      <c r="M25" s="10"/>
      <c r="N25" s="10"/>
      <c r="O25" s="10"/>
      <c r="P25" s="10"/>
      <c r="Q25" s="10"/>
      <c r="T25" s="15"/>
      <c r="V25" s="14"/>
      <c r="X25" s="10"/>
    </row>
    <row r="26" spans="1:24" ht="12.75">
      <c r="A26" s="25" t="s">
        <v>4</v>
      </c>
      <c r="B26" s="25"/>
      <c r="C26" s="25"/>
      <c r="D26" s="25"/>
      <c r="E26" s="25"/>
      <c r="F26" s="25"/>
      <c r="H26" s="4"/>
      <c r="L26" s="10"/>
      <c r="M26" s="10"/>
      <c r="N26" s="10"/>
      <c r="O26" s="10"/>
      <c r="P26" s="10"/>
      <c r="Q26" s="10"/>
      <c r="T26" s="15"/>
      <c r="V26" s="14"/>
      <c r="X26" s="10"/>
    </row>
    <row r="27" spans="1:24" ht="12.75">
      <c r="A27" s="25"/>
      <c r="B27" s="25"/>
      <c r="C27" s="25"/>
      <c r="D27" s="25"/>
      <c r="E27" s="25"/>
      <c r="F27" s="25"/>
      <c r="H27" s="4"/>
      <c r="L27" s="10"/>
      <c r="M27" s="10"/>
      <c r="N27" s="10"/>
      <c r="O27" s="10"/>
      <c r="P27" s="10"/>
      <c r="Q27" s="10"/>
      <c r="T27" s="15"/>
      <c r="V27" s="14"/>
      <c r="X27" s="10"/>
    </row>
    <row r="28" spans="1:24" ht="12.75">
      <c r="A28" s="25" t="s">
        <v>39</v>
      </c>
      <c r="B28" s="25"/>
      <c r="C28" s="25"/>
      <c r="D28" s="25"/>
      <c r="E28" s="25"/>
      <c r="F28" s="25"/>
      <c r="H28" s="4"/>
      <c r="L28" s="10"/>
      <c r="M28" s="10"/>
      <c r="N28" s="10"/>
      <c r="O28" s="10"/>
      <c r="P28" s="10"/>
      <c r="Q28" s="10"/>
      <c r="T28" s="15"/>
      <c r="V28" s="14"/>
      <c r="X28" s="10"/>
    </row>
    <row r="29" spans="1:24" ht="12.75">
      <c r="A29" s="25"/>
      <c r="B29" s="25"/>
      <c r="C29" s="25"/>
      <c r="D29" s="25"/>
      <c r="E29" s="25"/>
      <c r="F29" s="25"/>
      <c r="H29" s="4"/>
      <c r="L29" s="10"/>
      <c r="M29" s="10"/>
      <c r="N29" s="10"/>
      <c r="O29" s="10"/>
      <c r="P29" s="10"/>
      <c r="Q29" s="10"/>
      <c r="T29" s="15"/>
      <c r="V29" s="14"/>
      <c r="X29" s="10"/>
    </row>
    <row r="30" spans="1:24" ht="12.75">
      <c r="A30" s="25" t="s">
        <v>6</v>
      </c>
      <c r="B30" s="25" t="s">
        <v>9</v>
      </c>
      <c r="C30" s="25" t="s">
        <v>21</v>
      </c>
      <c r="D30" s="25" t="s">
        <v>57</v>
      </c>
      <c r="E30" s="25" t="s">
        <v>11</v>
      </c>
      <c r="F30" s="25" t="s">
        <v>58</v>
      </c>
      <c r="G30" s="25" t="s">
        <v>36</v>
      </c>
      <c r="L30" s="10"/>
      <c r="M30" s="10"/>
      <c r="N30" s="10"/>
      <c r="O30" s="10"/>
      <c r="P30" s="10"/>
      <c r="Q30" s="10"/>
      <c r="T30" s="15"/>
      <c r="V30" s="14"/>
      <c r="X30" s="10"/>
    </row>
    <row r="31" spans="1:24" ht="12.75">
      <c r="A31" s="25" t="s">
        <v>38</v>
      </c>
      <c r="B31" s="25"/>
      <c r="C31" s="25"/>
      <c r="E31" s="25"/>
      <c r="F31" s="25"/>
      <c r="G31" s="25"/>
      <c r="L31" s="10"/>
      <c r="M31" s="10"/>
      <c r="N31" s="10"/>
      <c r="O31" s="10"/>
      <c r="P31" s="10"/>
      <c r="Q31" s="10"/>
      <c r="T31" s="15"/>
      <c r="V31" s="14"/>
      <c r="X31" s="10"/>
    </row>
    <row r="32" spans="1:24" ht="12.75">
      <c r="A32" s="25" t="s">
        <v>10</v>
      </c>
      <c r="B32" s="26">
        <v>0.06</v>
      </c>
      <c r="C32" s="26">
        <v>0.09</v>
      </c>
      <c r="D32" s="26">
        <v>0.1</v>
      </c>
      <c r="E32" s="26">
        <v>0.06</v>
      </c>
      <c r="F32" s="26">
        <v>0.04</v>
      </c>
      <c r="G32" s="26">
        <v>0.08</v>
      </c>
      <c r="L32" s="10"/>
      <c r="M32" s="10"/>
      <c r="N32" s="10"/>
      <c r="O32" s="10"/>
      <c r="P32" s="10"/>
      <c r="Q32" s="10"/>
      <c r="T32" s="15"/>
      <c r="V32" s="14"/>
      <c r="X32" s="10"/>
    </row>
    <row r="33" spans="1:24" ht="12.75">
      <c r="A33" s="25" t="s">
        <v>7</v>
      </c>
      <c r="B33" s="26">
        <v>0.13</v>
      </c>
      <c r="C33" s="26">
        <v>0.19</v>
      </c>
      <c r="D33" s="26">
        <v>0.13</v>
      </c>
      <c r="E33" s="26">
        <v>0.13</v>
      </c>
      <c r="F33" s="26">
        <v>0.07</v>
      </c>
      <c r="G33" s="26">
        <v>0.08</v>
      </c>
      <c r="L33" s="10"/>
      <c r="M33" s="10"/>
      <c r="N33" s="10"/>
      <c r="O33" s="10"/>
      <c r="P33" s="10"/>
      <c r="Q33" s="10"/>
      <c r="T33" s="15"/>
      <c r="V33" s="14"/>
      <c r="X33" s="10"/>
    </row>
    <row r="34" spans="1:24" ht="12.75">
      <c r="A34" s="25" t="s">
        <v>8</v>
      </c>
      <c r="B34" s="26">
        <v>0.22</v>
      </c>
      <c r="C34" s="26">
        <v>0.38</v>
      </c>
      <c r="D34" s="26">
        <v>0.16</v>
      </c>
      <c r="E34" s="26">
        <v>0.19</v>
      </c>
      <c r="F34" s="26">
        <v>0.1</v>
      </c>
      <c r="G34" s="26">
        <v>0.08</v>
      </c>
      <c r="L34" s="10"/>
      <c r="M34" s="10"/>
      <c r="N34" s="10"/>
      <c r="O34" s="10"/>
      <c r="P34" s="10"/>
      <c r="Q34" s="10"/>
      <c r="T34" s="15"/>
      <c r="V34" s="14"/>
      <c r="X34" s="10"/>
    </row>
    <row r="35" spans="1:24" ht="12.75">
      <c r="A35" s="25" t="s">
        <v>37</v>
      </c>
      <c r="B35" s="26"/>
      <c r="C35" s="26"/>
      <c r="D35" s="26"/>
      <c r="E35" s="26"/>
      <c r="F35" s="25"/>
      <c r="H35" s="4"/>
      <c r="L35" s="10"/>
      <c r="M35" s="10"/>
      <c r="N35" s="10"/>
      <c r="O35" s="10"/>
      <c r="P35" s="10"/>
      <c r="Q35" s="10"/>
      <c r="T35" s="15"/>
      <c r="V35" s="14"/>
      <c r="X35" s="10"/>
    </row>
    <row r="36" spans="2:24" ht="12.75">
      <c r="B36" s="6"/>
      <c r="C36" s="6"/>
      <c r="D36" s="6"/>
      <c r="E36" s="6"/>
      <c r="H36" s="4"/>
      <c r="L36" s="10"/>
      <c r="M36" s="10"/>
      <c r="N36" s="10"/>
      <c r="O36" s="10"/>
      <c r="P36" s="10"/>
      <c r="Q36" s="10"/>
      <c r="T36" s="15"/>
      <c r="V36" s="14"/>
      <c r="X36" s="10"/>
    </row>
    <row r="37" spans="1:24" ht="12.75">
      <c r="A37" s="5" t="s">
        <v>52</v>
      </c>
      <c r="B37" s="29">
        <v>6.5</v>
      </c>
      <c r="C37" s="27" t="s">
        <v>53</v>
      </c>
      <c r="D37" s="6"/>
      <c r="E37" s="6"/>
      <c r="H37" s="4"/>
      <c r="L37" s="10"/>
      <c r="M37" s="10"/>
      <c r="N37" s="10"/>
      <c r="O37" s="10"/>
      <c r="P37" s="10"/>
      <c r="Q37" s="10"/>
      <c r="T37" s="15"/>
      <c r="V37" s="14"/>
      <c r="X37" s="10"/>
    </row>
    <row r="38" spans="1:24" ht="12.75">
      <c r="A38" s="5"/>
      <c r="B38" s="9"/>
      <c r="C38" s="28"/>
      <c r="T38" s="15"/>
      <c r="V38" s="14"/>
      <c r="X38" s="10"/>
    </row>
    <row r="39" spans="1:24" ht="12.75">
      <c r="A39" s="5" t="s">
        <v>54</v>
      </c>
      <c r="B39" s="30">
        <v>1</v>
      </c>
      <c r="C39" s="28" t="s">
        <v>55</v>
      </c>
      <c r="T39" s="15"/>
      <c r="V39" s="14"/>
      <c r="X39" s="10"/>
    </row>
    <row r="40" spans="1:24" ht="12.75">
      <c r="A40" s="5"/>
      <c r="B40" s="31"/>
      <c r="C40" s="28"/>
      <c r="T40" s="15"/>
      <c r="V40" s="14"/>
      <c r="X40" s="10"/>
    </row>
    <row r="41" spans="1:24" ht="12.75">
      <c r="A41" s="5" t="s">
        <v>56</v>
      </c>
      <c r="B41" s="30">
        <v>7</v>
      </c>
      <c r="C41" s="28" t="s">
        <v>59</v>
      </c>
      <c r="T41" s="15"/>
      <c r="V41" s="14"/>
      <c r="X41" s="10"/>
    </row>
    <row r="42" spans="1:24" ht="12.75">
      <c r="A42" s="5"/>
      <c r="B42" s="12"/>
      <c r="T42" s="15"/>
      <c r="V42" s="14"/>
      <c r="X42" s="10"/>
    </row>
    <row r="43" spans="1:24" ht="12.75">
      <c r="A43" s="5" t="s">
        <v>29</v>
      </c>
      <c r="B43" s="12"/>
      <c r="T43" s="15"/>
      <c r="V43" s="14"/>
      <c r="X43" s="10"/>
    </row>
    <row r="44" spans="4:24" ht="12.75">
      <c r="D44" s="9"/>
      <c r="E44" s="9"/>
      <c r="F44" s="9"/>
      <c r="T44" s="15"/>
      <c r="V44" s="14"/>
      <c r="X44" s="10"/>
    </row>
    <row r="45" spans="1:22" ht="12.75">
      <c r="A45" s="9" t="s">
        <v>30</v>
      </c>
      <c r="B45" s="9" t="s">
        <v>13</v>
      </c>
      <c r="C45" s="9" t="s">
        <v>45</v>
      </c>
      <c r="D45" s="9" t="s">
        <v>47</v>
      </c>
      <c r="F45" s="9"/>
      <c r="V45" s="14"/>
    </row>
    <row r="46" spans="1:22" ht="12.75">
      <c r="A46" s="17">
        <v>486</v>
      </c>
      <c r="B46" s="16">
        <f>+P2+Q2+R2</f>
        <v>0.48595446662806124</v>
      </c>
      <c r="C46" s="5" t="s">
        <v>15</v>
      </c>
      <c r="D46" s="18"/>
      <c r="F46" s="18"/>
      <c r="V46" s="14"/>
    </row>
    <row r="47" spans="1:6" ht="12.75">
      <c r="A47" s="17">
        <v>501</v>
      </c>
      <c r="B47" s="16">
        <f>+P3+Q3+R3</f>
        <v>0.44819334779811226</v>
      </c>
      <c r="C47" s="5" t="s">
        <v>14</v>
      </c>
      <c r="D47" s="18"/>
      <c r="F47" s="18"/>
    </row>
    <row r="48" spans="1:6" ht="12.75">
      <c r="A48" s="17">
        <v>510</v>
      </c>
      <c r="B48" s="16">
        <f>+P4+Q4+R4</f>
        <v>0.4278400989877099</v>
      </c>
      <c r="C48" s="5" t="s">
        <v>16</v>
      </c>
      <c r="D48" s="19">
        <f>+B37+T4+0.05+3*LOG10(B41/7)+2*LOG10(B39)-B48</f>
        <v>6.261407500610149</v>
      </c>
      <c r="F48" s="20"/>
    </row>
    <row r="49" spans="1:3" ht="12.75">
      <c r="A49" s="17">
        <v>656</v>
      </c>
      <c r="B49" s="16">
        <f>+P5+Q5+R5</f>
        <v>0.23834570639189917</v>
      </c>
      <c r="C49" s="5" t="s">
        <v>17</v>
      </c>
    </row>
    <row r="95" spans="1:4" ht="12.75">
      <c r="A95" s="22"/>
      <c r="B95" s="23"/>
      <c r="C95" s="22"/>
      <c r="D95" s="22"/>
    </row>
    <row r="96" spans="1:4" ht="12.75">
      <c r="A96" s="22"/>
      <c r="B96" s="23"/>
      <c r="C96" s="22"/>
      <c r="D96" s="22"/>
    </row>
    <row r="97" spans="1:4" ht="12.75">
      <c r="A97" s="22"/>
      <c r="B97" s="22"/>
      <c r="C97" s="22"/>
      <c r="D97" s="22"/>
    </row>
    <row r="98" spans="1:4" ht="12.75">
      <c r="A98" s="22"/>
      <c r="B98" s="22"/>
      <c r="C98" s="22"/>
      <c r="D98" s="22"/>
    </row>
    <row r="99" spans="1:4" ht="12.75">
      <c r="A99" s="22"/>
      <c r="B99" s="16"/>
      <c r="C99" s="22"/>
      <c r="D99" s="18"/>
    </row>
    <row r="100" spans="1:4" ht="12.75">
      <c r="A100" s="22"/>
      <c r="B100" s="16"/>
      <c r="C100" s="22"/>
      <c r="D100" s="18"/>
    </row>
    <row r="101" spans="1:4" ht="12.75">
      <c r="A101" s="22"/>
      <c r="B101" s="16"/>
      <c r="C101" s="22"/>
      <c r="D101" s="22"/>
    </row>
    <row r="102" spans="1:4" ht="12.75">
      <c r="A102" s="22"/>
      <c r="B102" s="16"/>
      <c r="C102" s="22"/>
      <c r="D102" s="18"/>
    </row>
    <row r="103" spans="1:4" ht="12.75">
      <c r="A103" s="22"/>
      <c r="B103" s="16"/>
      <c r="C103" s="22"/>
      <c r="D103" s="18"/>
    </row>
    <row r="104" spans="1:4" ht="12.75">
      <c r="A104" s="22"/>
      <c r="B104" s="16"/>
      <c r="C104" s="22"/>
      <c r="D104" s="18"/>
    </row>
    <row r="105" spans="1:4" ht="12.75">
      <c r="A105" s="22"/>
      <c r="B105" s="16"/>
      <c r="C105" s="22"/>
      <c r="D105" s="18"/>
    </row>
    <row r="106" spans="1:4" ht="12.75">
      <c r="A106" s="22"/>
      <c r="B106" s="16"/>
      <c r="C106" s="22"/>
      <c r="D106" s="18"/>
    </row>
    <row r="107" spans="1:4" ht="12.75">
      <c r="A107" s="22"/>
      <c r="B107" s="16"/>
      <c r="C107" s="22"/>
      <c r="D107" s="22"/>
    </row>
    <row r="108" spans="1:4" ht="12.75">
      <c r="A108" s="22"/>
      <c r="B108" s="16"/>
      <c r="C108" s="22"/>
      <c r="D108" s="22"/>
    </row>
    <row r="109" spans="1:4" ht="12.75">
      <c r="A109" s="22"/>
      <c r="B109" s="16"/>
      <c r="C109" s="22"/>
      <c r="D109" s="22"/>
    </row>
    <row r="110" spans="1:4" ht="12.75">
      <c r="A110" s="22"/>
      <c r="B110" s="16"/>
      <c r="C110" s="22"/>
      <c r="D110" s="18"/>
    </row>
    <row r="111" spans="1:4" ht="12.75">
      <c r="A111" s="22"/>
      <c r="B111" s="16"/>
      <c r="C111" s="22"/>
      <c r="D111" s="18"/>
    </row>
    <row r="130" spans="2:4" ht="12.75">
      <c r="B130" s="24"/>
      <c r="C130" s="22"/>
      <c r="D130" s="22"/>
    </row>
    <row r="131" spans="2:4" ht="12.75">
      <c r="B131" s="22"/>
      <c r="C131" s="22"/>
      <c r="D131" s="22"/>
    </row>
    <row r="132" spans="2:4" ht="12.75">
      <c r="B132" s="22"/>
      <c r="C132" s="22"/>
      <c r="D132" s="24"/>
    </row>
    <row r="133" spans="2:4" ht="12.75">
      <c r="B133" s="22"/>
      <c r="C133" s="22"/>
      <c r="D133" s="22"/>
    </row>
    <row r="134" spans="2:4" ht="12.75">
      <c r="B134" s="22"/>
      <c r="C134" s="22"/>
      <c r="D134" s="22"/>
    </row>
    <row r="135" spans="2:4" ht="12.75">
      <c r="B135" s="22"/>
      <c r="C135" s="22"/>
      <c r="D135" s="22"/>
    </row>
    <row r="136" spans="2:4" ht="12.75">
      <c r="B136" s="22"/>
      <c r="C136" s="22"/>
      <c r="D136" s="22"/>
    </row>
    <row r="137" spans="2:4" ht="12.75">
      <c r="B137" s="22"/>
      <c r="C137" s="22"/>
      <c r="D137" s="22"/>
    </row>
    <row r="138" spans="2:4" ht="12.75">
      <c r="B138" s="22"/>
      <c r="C138" s="22"/>
      <c r="D138" s="22"/>
    </row>
    <row r="139" spans="2:4" ht="12.75">
      <c r="B139" s="22"/>
      <c r="C139" s="22"/>
      <c r="D139" s="22"/>
    </row>
    <row r="140" spans="2:4" ht="12.75">
      <c r="B140" s="22"/>
      <c r="C140" s="22"/>
      <c r="D140" s="22"/>
    </row>
    <row r="141" spans="2:4" ht="12.75">
      <c r="B141" s="22"/>
      <c r="C141" s="22"/>
      <c r="D141" s="22"/>
    </row>
    <row r="142" spans="2:4" ht="12.75">
      <c r="B142" s="22"/>
      <c r="C142" s="22"/>
      <c r="D142" s="22"/>
    </row>
    <row r="143" spans="2:4" ht="12.75">
      <c r="B143" s="22"/>
      <c r="C143" s="22"/>
      <c r="D143" s="22"/>
    </row>
    <row r="144" spans="2:4" ht="12.75">
      <c r="B144" s="22"/>
      <c r="C144" s="22"/>
      <c r="D144" s="22"/>
    </row>
    <row r="145" spans="2:4" ht="12.75">
      <c r="B145" s="22"/>
      <c r="C145" s="22"/>
      <c r="D145" s="22"/>
    </row>
    <row r="146" spans="2:4" ht="12.75">
      <c r="B146" s="22"/>
      <c r="C146" s="22"/>
      <c r="D146" s="2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Creed</dc:creator>
  <cp:keywords/>
  <dc:description/>
  <cp:lastModifiedBy>Phil Creed</cp:lastModifiedBy>
  <dcterms:created xsi:type="dcterms:W3CDTF">2007-08-10T02:41:20Z</dcterms:created>
  <dcterms:modified xsi:type="dcterms:W3CDTF">2007-10-05T04:18:23Z</dcterms:modified>
  <cp:category/>
  <cp:version/>
  <cp:contentType/>
  <cp:contentStatus/>
</cp:coreProperties>
</file>